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urcomp.sharepoint.com/sites/office2/Shared Documents/ПИР/2023/855П ЧАЙКА СИДЕЛЬНИКОВ/РД/КР/"/>
    </mc:Choice>
  </mc:AlternateContent>
  <xr:revisionPtr revIDLastSave="34" documentId="11_8A95B98852D5429542B4EDD0E109EEAA98271C19" xr6:coauthVersionLast="47" xr6:coauthVersionMax="47" xr10:uidLastSave="{8F0CC18B-F09F-4CD0-9992-B2CAD33D3D5C}"/>
  <bookViews>
    <workbookView xWindow="-108" yWindow="-108" windowWidth="30936" windowHeight="1689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H25" i="1"/>
  <c r="H24" i="1"/>
  <c r="O27" i="1"/>
  <c r="O24" i="1"/>
  <c r="O23" i="1"/>
  <c r="N24" i="1"/>
  <c r="N25" i="1" s="1"/>
  <c r="N23" i="1"/>
  <c r="N22" i="1"/>
  <c r="N21" i="1"/>
  <c r="N20" i="1"/>
  <c r="N19" i="1"/>
  <c r="N17" i="1"/>
  <c r="N18" i="1"/>
  <c r="N16" i="1"/>
  <c r="N15" i="1"/>
  <c r="N14" i="1"/>
  <c r="N13" i="1"/>
  <c r="N12" i="1"/>
  <c r="N11" i="1"/>
  <c r="N10" i="1"/>
  <c r="O25" i="1" l="1"/>
</calcChain>
</file>

<file path=xl/sharedStrings.xml><?xml version="1.0" encoding="utf-8"?>
<sst xmlns="http://schemas.openxmlformats.org/spreadsheetml/2006/main" count="23" uniqueCount="23">
  <si>
    <t>А240</t>
  </si>
  <si>
    <t>А500С</t>
  </si>
  <si>
    <t>Ростверк РМ1 (дом)</t>
  </si>
  <si>
    <t>Ростверк РМ2 (парковка)</t>
  </si>
  <si>
    <t>Стена подвала (дом)</t>
  </si>
  <si>
    <t>Стена подвала (парковка)</t>
  </si>
  <si>
    <t>Перекрытие над подвалом (дом)</t>
  </si>
  <si>
    <t>Перекрытие над подвалом (парковка)</t>
  </si>
  <si>
    <t>Перекрытие над 1 эт (парковка)</t>
  </si>
  <si>
    <t>Перекрытие типовое (дом)(24шт)</t>
  </si>
  <si>
    <t>Покрытие (дом)</t>
  </si>
  <si>
    <t>Пилоны (парковка) (подвал)</t>
  </si>
  <si>
    <t>Пилоны (парковка) (1 эт)</t>
  </si>
  <si>
    <t>Пилоны (дом)</t>
  </si>
  <si>
    <t>Лестницы</t>
  </si>
  <si>
    <t>ИТОГО НА ДОМ</t>
  </si>
  <si>
    <t>ИТОГО НА ПАРКОВКУ</t>
  </si>
  <si>
    <t>ОБЩИЙ ИТОГ</t>
  </si>
  <si>
    <t>Всего Арматура, кг</t>
  </si>
  <si>
    <t>Бетон В30, куб.м.</t>
  </si>
  <si>
    <t>СФ100 с высотой ножки 7 мм</t>
  </si>
  <si>
    <t>шт</t>
  </si>
  <si>
    <t>Соединительные суфты (заказывать по расчету производителя по кол-ву СФ100)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</si>
</sst>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6:P28"/>
  <sheetViews>
    <sheetView tabSelected="1" zoomScale="115" zoomScaleNormal="115" workbookViewId="0">
      <selection activeCell="P12" sqref="P12"/>
    </sheetView>
  </sheetViews>
  <sheetFormatPr defaultRowHeight="14.4" x14ac:dyDescent="0.3"/>
  <cols>
    <col min="4" max="4" width="6" customWidth="1"/>
    <col min="5" max="5" width="39.109375" customWidth="1"/>
    <col min="11" max="11" width="9.109375" style="1"/>
    <col min="14" max="14" width="17.5546875" customWidth="1"/>
    <col min="15" max="15" width="16.77734375" customWidth="1"/>
    <col min="16" max="16" width="45" customWidth="1"/>
  </cols>
  <sheetData>
    <row r="6" spans="5:16" x14ac:dyDescent="0.3">
      <c r="E6" s="1"/>
      <c r="F6" s="1"/>
      <c r="G6" s="1"/>
      <c r="H6" s="1"/>
      <c r="I6" s="1"/>
      <c r="J6" s="1"/>
      <c r="L6" s="1"/>
      <c r="M6" s="1"/>
      <c r="N6" s="1"/>
      <c r="O6" s="1"/>
    </row>
    <row r="7" spans="5:16" x14ac:dyDescent="0.3">
      <c r="E7" s="1"/>
      <c r="F7" s="1"/>
      <c r="G7" s="1"/>
      <c r="H7" s="1"/>
      <c r="I7" s="1"/>
      <c r="J7" s="1"/>
      <c r="L7" s="1"/>
      <c r="M7" s="1"/>
      <c r="N7" s="1"/>
      <c r="O7" s="1"/>
    </row>
    <row r="8" spans="5:16" x14ac:dyDescent="0.3">
      <c r="E8" s="2"/>
      <c r="F8" s="5" t="s">
        <v>0</v>
      </c>
      <c r="G8" s="5"/>
      <c r="H8" s="5" t="s">
        <v>1</v>
      </c>
      <c r="I8" s="5"/>
      <c r="J8" s="5"/>
      <c r="K8" s="5"/>
      <c r="L8" s="5"/>
      <c r="M8" s="5"/>
      <c r="N8" s="3" t="s">
        <v>18</v>
      </c>
      <c r="O8" s="2" t="s">
        <v>19</v>
      </c>
    </row>
    <row r="9" spans="5:16" x14ac:dyDescent="0.3">
      <c r="E9" s="2"/>
      <c r="F9" s="2">
        <v>8</v>
      </c>
      <c r="G9" s="2">
        <v>12</v>
      </c>
      <c r="H9" s="2">
        <v>12</v>
      </c>
      <c r="I9" s="2">
        <v>16</v>
      </c>
      <c r="J9" s="2">
        <v>18</v>
      </c>
      <c r="K9" s="2">
        <v>22</v>
      </c>
      <c r="L9" s="2">
        <v>25</v>
      </c>
      <c r="M9" s="2">
        <v>28</v>
      </c>
      <c r="N9" s="2"/>
      <c r="O9" s="2"/>
    </row>
    <row r="10" spans="5:16" x14ac:dyDescent="0.3">
      <c r="E10" s="2" t="s">
        <v>2</v>
      </c>
      <c r="F10" s="2"/>
      <c r="G10" s="2">
        <v>9725</v>
      </c>
      <c r="H10" s="2"/>
      <c r="I10" s="2">
        <v>10958.3</v>
      </c>
      <c r="J10" s="2">
        <v>47238</v>
      </c>
      <c r="K10" s="2">
        <v>604.1</v>
      </c>
      <c r="L10" s="2">
        <v>4492.8999999999996</v>
      </c>
      <c r="M10" s="2">
        <v>3926.7</v>
      </c>
      <c r="N10" s="2">
        <f t="shared" ref="N10:N22" si="0">M10+L10+K10+J10+I10+H10+G10+F10</f>
        <v>76945</v>
      </c>
      <c r="O10" s="2">
        <v>682.2</v>
      </c>
    </row>
    <row r="11" spans="5:16" x14ac:dyDescent="0.3">
      <c r="E11" s="2" t="s">
        <v>3</v>
      </c>
      <c r="F11" s="2"/>
      <c r="G11" s="2">
        <v>12490</v>
      </c>
      <c r="H11" s="2"/>
      <c r="I11" s="2">
        <v>111245</v>
      </c>
      <c r="J11" s="2"/>
      <c r="K11" s="2">
        <v>3200</v>
      </c>
      <c r="L11" s="2"/>
      <c r="M11" s="2"/>
      <c r="N11" s="2">
        <f t="shared" si="0"/>
        <v>126935</v>
      </c>
      <c r="O11" s="2">
        <v>972.2</v>
      </c>
      <c r="P11">
        <f>931575*0.82</f>
        <v>763891.5</v>
      </c>
    </row>
    <row r="12" spans="5:16" x14ac:dyDescent="0.3">
      <c r="E12" s="2" t="s">
        <v>4</v>
      </c>
      <c r="F12" s="2">
        <v>620</v>
      </c>
      <c r="G12" s="2"/>
      <c r="H12" s="2">
        <v>8800</v>
      </c>
      <c r="I12" s="2">
        <v>14900</v>
      </c>
      <c r="J12" s="2"/>
      <c r="K12" s="2"/>
      <c r="L12" s="2"/>
      <c r="M12" s="2"/>
      <c r="N12" s="2">
        <f t="shared" si="0"/>
        <v>24320</v>
      </c>
      <c r="O12" s="2">
        <v>185</v>
      </c>
    </row>
    <row r="13" spans="5:16" x14ac:dyDescent="0.3">
      <c r="E13" s="2" t="s">
        <v>5</v>
      </c>
      <c r="F13" s="2">
        <v>810</v>
      </c>
      <c r="G13" s="2"/>
      <c r="H13" s="2">
        <v>10100</v>
      </c>
      <c r="I13" s="2">
        <v>17100</v>
      </c>
      <c r="J13" s="2"/>
      <c r="K13" s="2"/>
      <c r="L13" s="2"/>
      <c r="M13" s="2"/>
      <c r="N13" s="2">
        <f t="shared" si="0"/>
        <v>28010</v>
      </c>
      <c r="O13" s="2">
        <v>265.2</v>
      </c>
    </row>
    <row r="14" spans="5:16" x14ac:dyDescent="0.3">
      <c r="E14" s="2" t="s">
        <v>6</v>
      </c>
      <c r="F14" s="2">
        <v>1210</v>
      </c>
      <c r="G14" s="2"/>
      <c r="H14" s="2">
        <v>17840</v>
      </c>
      <c r="I14" s="2">
        <v>560</v>
      </c>
      <c r="J14" s="2"/>
      <c r="K14" s="2">
        <v>2650</v>
      </c>
      <c r="L14" s="2"/>
      <c r="M14" s="2"/>
      <c r="N14" s="2">
        <f t="shared" si="0"/>
        <v>22260</v>
      </c>
      <c r="O14" s="2">
        <v>145.19999999999999</v>
      </c>
    </row>
    <row r="15" spans="5:16" x14ac:dyDescent="0.3">
      <c r="E15" s="2" t="s">
        <v>7</v>
      </c>
      <c r="F15" s="2">
        <v>5420</v>
      </c>
      <c r="G15" s="2"/>
      <c r="H15" s="2">
        <v>66200</v>
      </c>
      <c r="I15" s="2">
        <v>14100</v>
      </c>
      <c r="J15" s="2">
        <v>15300</v>
      </c>
      <c r="K15" s="2"/>
      <c r="L15" s="2">
        <v>12900</v>
      </c>
      <c r="M15" s="2"/>
      <c r="N15" s="2">
        <f t="shared" si="0"/>
        <v>113920</v>
      </c>
      <c r="O15" s="2">
        <v>894.1</v>
      </c>
    </row>
    <row r="16" spans="5:16" x14ac:dyDescent="0.3">
      <c r="E16" s="2" t="s">
        <v>8</v>
      </c>
      <c r="F16" s="2">
        <v>1780</v>
      </c>
      <c r="G16" s="2"/>
      <c r="H16" s="2">
        <v>22400</v>
      </c>
      <c r="I16" s="2"/>
      <c r="J16" s="2">
        <v>5600</v>
      </c>
      <c r="K16" s="2"/>
      <c r="L16" s="2">
        <v>4320</v>
      </c>
      <c r="M16" s="2"/>
      <c r="N16" s="2">
        <f t="shared" si="0"/>
        <v>34100</v>
      </c>
      <c r="O16" s="2">
        <v>264</v>
      </c>
    </row>
    <row r="17" spans="5:16" x14ac:dyDescent="0.3">
      <c r="E17" s="2" t="s">
        <v>9</v>
      </c>
      <c r="F17" s="2">
        <v>33600</v>
      </c>
      <c r="G17" s="2"/>
      <c r="H17" s="2">
        <v>422400</v>
      </c>
      <c r="I17" s="2">
        <v>26400</v>
      </c>
      <c r="J17" s="2"/>
      <c r="K17" s="2">
        <v>79080</v>
      </c>
      <c r="L17" s="2"/>
      <c r="M17" s="2"/>
      <c r="N17" s="2">
        <f t="shared" si="0"/>
        <v>561480</v>
      </c>
      <c r="O17" s="2">
        <v>4032</v>
      </c>
    </row>
    <row r="18" spans="5:16" x14ac:dyDescent="0.3">
      <c r="E18" s="2" t="s">
        <v>10</v>
      </c>
      <c r="F18" s="2">
        <v>1400</v>
      </c>
      <c r="G18" s="2"/>
      <c r="H18" s="2">
        <v>17600</v>
      </c>
      <c r="I18" s="2">
        <v>1100</v>
      </c>
      <c r="J18" s="2"/>
      <c r="K18" s="2">
        <v>2920</v>
      </c>
      <c r="L18" s="2"/>
      <c r="M18" s="2"/>
      <c r="N18" s="2">
        <f t="shared" si="0"/>
        <v>23020</v>
      </c>
      <c r="O18" s="2">
        <v>170</v>
      </c>
    </row>
    <row r="19" spans="5:16" x14ac:dyDescent="0.3">
      <c r="E19" s="2" t="s">
        <v>11</v>
      </c>
      <c r="F19" s="2">
        <v>2100</v>
      </c>
      <c r="G19" s="2"/>
      <c r="H19" s="2"/>
      <c r="I19" s="2"/>
      <c r="J19" s="2"/>
      <c r="K19" s="2">
        <v>7910</v>
      </c>
      <c r="L19" s="2"/>
      <c r="M19" s="2"/>
      <c r="N19" s="2">
        <f t="shared" si="0"/>
        <v>10010</v>
      </c>
      <c r="O19" s="2">
        <v>41.4</v>
      </c>
    </row>
    <row r="20" spans="5:16" x14ac:dyDescent="0.3">
      <c r="E20" s="2" t="s">
        <v>12</v>
      </c>
      <c r="F20" s="2">
        <v>730</v>
      </c>
      <c r="G20" s="2"/>
      <c r="H20" s="2"/>
      <c r="I20" s="2"/>
      <c r="J20" s="2"/>
      <c r="K20" s="2">
        <v>2770</v>
      </c>
      <c r="L20" s="2"/>
      <c r="M20" s="2"/>
      <c r="N20" s="2">
        <f t="shared" si="0"/>
        <v>3500</v>
      </c>
      <c r="O20" s="2">
        <v>14.5</v>
      </c>
    </row>
    <row r="21" spans="5:16" x14ac:dyDescent="0.3">
      <c r="E21" s="2" t="s">
        <v>13</v>
      </c>
      <c r="F21" s="2">
        <v>40510</v>
      </c>
      <c r="G21" s="2"/>
      <c r="H21" s="2"/>
      <c r="I21" s="2"/>
      <c r="J21" s="2"/>
      <c r="K21" s="2"/>
      <c r="L21" s="2"/>
      <c r="M21" s="2">
        <v>181100</v>
      </c>
      <c r="N21" s="2">
        <f t="shared" si="0"/>
        <v>221610</v>
      </c>
      <c r="O21" s="2">
        <v>410.7</v>
      </c>
    </row>
    <row r="22" spans="5:16" x14ac:dyDescent="0.3">
      <c r="E22" s="2" t="s">
        <v>14</v>
      </c>
      <c r="F22" s="2">
        <v>150</v>
      </c>
      <c r="G22" s="2"/>
      <c r="H22" s="2">
        <v>120</v>
      </c>
      <c r="I22" s="2">
        <v>1450</v>
      </c>
      <c r="J22" s="2"/>
      <c r="K22" s="2">
        <v>220</v>
      </c>
      <c r="L22" s="2"/>
      <c r="M22" s="2"/>
      <c r="N22" s="2">
        <f t="shared" si="0"/>
        <v>1940</v>
      </c>
      <c r="O22" s="2">
        <v>12.6</v>
      </c>
    </row>
    <row r="23" spans="5:16" x14ac:dyDescent="0.3">
      <c r="E23" s="2" t="s">
        <v>15</v>
      </c>
      <c r="F23" s="2"/>
      <c r="G23" s="2"/>
      <c r="H23" s="2"/>
      <c r="I23" s="2"/>
      <c r="J23" s="2"/>
      <c r="K23" s="2"/>
      <c r="L23" s="2"/>
      <c r="M23" s="2"/>
      <c r="N23" s="2">
        <f>N10+N12+N14+N17+N18+N21+N22</f>
        <v>931575</v>
      </c>
      <c r="O23" s="2">
        <f>O10+O12+O14+O17+O18+O21+O22</f>
        <v>5637.7</v>
      </c>
    </row>
    <row r="24" spans="5:16" x14ac:dyDescent="0.3">
      <c r="E24" s="2" t="s">
        <v>16</v>
      </c>
      <c r="F24" s="2"/>
      <c r="G24" s="2"/>
      <c r="H24" s="2">
        <f>SUM(H12:H22)</f>
        <v>565460</v>
      </c>
      <c r="I24" s="2"/>
      <c r="J24" s="2"/>
      <c r="K24" s="2"/>
      <c r="L24" s="2"/>
      <c r="M24" s="2"/>
      <c r="N24" s="2">
        <f>N11+N13+N15+N16+N20+N19</f>
        <v>316475</v>
      </c>
      <c r="O24" s="2">
        <f>O11+O13+O15+O16+O20+O19</f>
        <v>2451.4</v>
      </c>
    </row>
    <row r="25" spans="5:16" x14ac:dyDescent="0.3">
      <c r="E25" s="2" t="s">
        <v>17</v>
      </c>
      <c r="F25" s="2"/>
      <c r="G25" s="2"/>
      <c r="H25" s="2">
        <f>H24/1000</f>
        <v>565.46</v>
      </c>
      <c r="I25" s="2"/>
      <c r="J25" s="2"/>
      <c r="K25" s="2"/>
      <c r="L25" s="2"/>
      <c r="M25" s="2"/>
      <c r="N25" s="2">
        <f>N23+N24</f>
        <v>1248050</v>
      </c>
      <c r="O25" s="2">
        <f>O23+O24</f>
        <v>8089.1</v>
      </c>
    </row>
    <row r="26" spans="5:16" x14ac:dyDescent="0.3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5:16" x14ac:dyDescent="0.3">
      <c r="E27" s="4" t="s">
        <v>20</v>
      </c>
      <c r="F27" s="1"/>
      <c r="G27" s="1"/>
      <c r="H27" s="1"/>
      <c r="I27" s="1"/>
      <c r="J27" s="1"/>
      <c r="L27" s="1"/>
      <c r="M27" s="1"/>
      <c r="N27" s="1"/>
      <c r="O27" s="1">
        <f>24910+1037</f>
        <v>25947</v>
      </c>
      <c r="P27" t="s">
        <v>21</v>
      </c>
    </row>
    <row r="28" spans="5:16" x14ac:dyDescent="0.3">
      <c r="E28" s="4" t="s">
        <v>22</v>
      </c>
    </row>
  </sheetData>
  <mergeCells count="2">
    <mergeCell ref="F8:G8"/>
    <mergeCell ref="H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427C0C96163949B7F7400A799C6C37" ma:contentTypeVersion="16" ma:contentTypeDescription="Создание документа." ma:contentTypeScope="" ma:versionID="3f2146bf8b318b8859af5df8047222e0">
  <xsd:schema xmlns:xsd="http://www.w3.org/2001/XMLSchema" xmlns:xs="http://www.w3.org/2001/XMLSchema" xmlns:p="http://schemas.microsoft.com/office/2006/metadata/properties" xmlns:ns2="6adb48db-7b15-4379-90a4-7569b8c9a9a9" xmlns:ns3="0d4f69d7-da3d-4b18-9796-0b6f5dc3a55d" targetNamespace="http://schemas.microsoft.com/office/2006/metadata/properties" ma:root="true" ma:fieldsID="3d251b2bd6e118faf60cb3b8bfbbc654" ns2:_="" ns3:_="">
    <xsd:import namespace="6adb48db-7b15-4379-90a4-7569b8c9a9a9"/>
    <xsd:import namespace="0d4f69d7-da3d-4b18-9796-0b6f5dc3a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b48db-7b15-4379-90a4-7569b8c9a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ba39025-ff08-4595-9f72-df235267ca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69d7-da3d-4b18-9796-0b6f5dc3a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500907-5f6f-4383-8866-57a443c4ef75}" ma:internalName="TaxCatchAll" ma:showField="CatchAllData" ma:web="0d4f69d7-da3d-4b18-9796-0b6f5dc3a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4f69d7-da3d-4b18-9796-0b6f5dc3a55d" xsi:nil="true"/>
    <lcf76f155ced4ddcb4097134ff3c332f xmlns="6adb48db-7b15-4379-90a4-7569b8c9a9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3EB9BC-9A5E-491E-8402-DF0E877C90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7B4FF-B105-4BF0-97C2-B457A0C94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b48db-7b15-4379-90a4-7569b8c9a9a9"/>
    <ds:schemaRef ds:uri="0d4f69d7-da3d-4b18-9796-0b6f5dc3a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E1F7FE-A995-4759-82CA-86CA814AD72B}">
  <ds:schemaRefs>
    <ds:schemaRef ds:uri="http://schemas.microsoft.com/office/2006/metadata/properties"/>
    <ds:schemaRef ds:uri="http://schemas.microsoft.com/office/infopath/2007/PartnerControls"/>
    <ds:schemaRef ds:uri="0d4f69d7-da3d-4b18-9796-0b6f5dc3a55d"/>
    <ds:schemaRef ds:uri="6adb48db-7b15-4379-90a4-7569b8c9a9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Александр Каширин</cp:lastModifiedBy>
  <dcterms:created xsi:type="dcterms:W3CDTF">2023-03-12T13:47:40Z</dcterms:created>
  <dcterms:modified xsi:type="dcterms:W3CDTF">2023-03-23T04:13:59Z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0x0101008A427C0C96163949B7F7400A799C6C37</vt:lpwstr>
  </property>
  <property fmtid="{D5CDD505-2E9C-101B-9397-08002B2CF9AE}" pid="3" name="MediaServiceImageTags">
    <vt:lpwstr/>
  </property>
</Properties>
</file>